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60" yWindow="936" windowWidth="15576" windowHeight="7080"/>
  </bookViews>
  <sheets>
    <sheet name="Annexure A2" sheetId="1" r:id="rId1"/>
  </sheets>
  <definedNames>
    <definedName name="_xlnm.Print_Area" localSheetId="0">'Annexure A2'!$A$1:$X$8</definedName>
  </definedNames>
  <calcPr calcId="145621"/>
</workbook>
</file>

<file path=xl/calcChain.xml><?xml version="1.0" encoding="utf-8"?>
<calcChain xmlns="http://schemas.openxmlformats.org/spreadsheetml/2006/main">
  <c r="L6" i="1" l="1"/>
  <c r="I5" i="1"/>
  <c r="P5" i="1" s="1"/>
  <c r="X4" i="1"/>
  <c r="T4" i="1"/>
  <c r="R4" i="1"/>
  <c r="P4" i="1"/>
  <c r="N4" i="1"/>
  <c r="W3" i="1"/>
  <c r="T3" i="1"/>
  <c r="R3" i="1"/>
  <c r="P3" i="1"/>
  <c r="N3" i="1"/>
  <c r="K6" i="1"/>
  <c r="J6" i="1"/>
  <c r="I6" i="1" l="1"/>
  <c r="W5" i="1"/>
  <c r="W6" i="1" s="1"/>
  <c r="N5" i="1"/>
  <c r="N6" i="1" s="1"/>
  <c r="X6" i="1"/>
  <c r="P6" i="1"/>
  <c r="T5" i="1"/>
  <c r="T6" i="1" s="1"/>
  <c r="S6" i="1" s="1"/>
  <c r="R5" i="1"/>
  <c r="R6" i="1" s="1"/>
  <c r="V6" i="1"/>
  <c r="V7" i="1" l="1"/>
  <c r="O6" i="1"/>
  <c r="M6" i="1"/>
  <c r="Q6" i="1"/>
  <c r="X7" i="1"/>
  <c r="W7" i="1"/>
</calcChain>
</file>

<file path=xl/sharedStrings.xml><?xml version="1.0" encoding="utf-8"?>
<sst xmlns="http://schemas.openxmlformats.org/spreadsheetml/2006/main" count="48" uniqueCount="48">
  <si>
    <t>#</t>
  </si>
  <si>
    <t>Vote Number</t>
  </si>
  <si>
    <t>SCM Process</t>
  </si>
  <si>
    <t xml:space="preserve">Project Description </t>
  </si>
  <si>
    <t>Date Awarded</t>
  </si>
  <si>
    <t xml:space="preserve">Service Providers </t>
  </si>
  <si>
    <t>Order Date</t>
  </si>
  <si>
    <t>Order No.</t>
  </si>
  <si>
    <t>Amount Excluding VAT</t>
  </si>
  <si>
    <t>Amount Including VAT</t>
  </si>
  <si>
    <t>% HDI</t>
  </si>
  <si>
    <t>HDI Amount</t>
  </si>
  <si>
    <t>Women Amount</t>
  </si>
  <si>
    <t>Youth Amount</t>
  </si>
  <si>
    <t>Disabled Amount</t>
  </si>
  <si>
    <t>Waterberg</t>
  </si>
  <si>
    <t>Limpopo</t>
  </si>
  <si>
    <t>National</t>
  </si>
  <si>
    <t>OPEN TENDER</t>
  </si>
  <si>
    <t>'01675 BADIREDI TRAVEL CC</t>
  </si>
  <si>
    <t>CSSS</t>
  </si>
  <si>
    <t>Bendor Park (Limpopo)</t>
  </si>
  <si>
    <t>BTO</t>
  </si>
  <si>
    <t>'MC009       015151</t>
  </si>
  <si>
    <t>'MC003       015174</t>
  </si>
  <si>
    <t>Polokwane (Limpopo)</t>
  </si>
  <si>
    <t>'000820</t>
  </si>
  <si>
    <t>INSTALLATION OF CCTV CAMERAS AT DISASTER CENTR</t>
  </si>
  <si>
    <t>'001024</t>
  </si>
  <si>
    <t>Pretoria (National)</t>
  </si>
  <si>
    <t>'MC001       015141</t>
  </si>
  <si>
    <t>ORGAN OF STATE</t>
  </si>
  <si>
    <t>'00055 AUDITOR-GENERAL</t>
  </si>
  <si>
    <t>'001031</t>
  </si>
  <si>
    <t>2011/2012 AUDITOR GENERAL PLANNED</t>
  </si>
  <si>
    <t>ANNEXURE A 2 - empowerment points for 2012/2013 awards above R200,000 as at 30 September 2012</t>
  </si>
  <si>
    <t>S32 Procurement</t>
  </si>
  <si>
    <t>GRAND TOTAL 1ST QUARTER</t>
  </si>
  <si>
    <t>INSTALLATION OF CCTV CAMERAS AT DISASTER CENTRe</t>
  </si>
  <si>
    <t>2011/2012 AUDITOR GENERAL statutory AUDIT</t>
  </si>
  <si>
    <t>Dept</t>
  </si>
  <si>
    <t>% women</t>
  </si>
  <si>
    <t>% youth</t>
  </si>
  <si>
    <t>% disabled</t>
  </si>
  <si>
    <t>% LOCALITY</t>
  </si>
  <si>
    <t>ACCOMMODATION &amp; CONFERENCE VENUE-HEALTH &amp; HYGIENE workshop</t>
  </si>
  <si>
    <t>20874 SIYENZA HOLDINGS (PTY) LTD</t>
  </si>
  <si>
    <t>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</si>
</sst>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_);_(@_)"/>
    <numFmt numFmtId="165" formatCode="_(* #,##0.00_);_(* \(#,##0.00\);_(* &quot;-&quot;??_);_(@_)"/>
    <numFmt numFmtId="167" formatCode="_(* #,##0_);_(* \(#,##0\);_(* &quot;-&quot;??_);_(@_)"/>
    <numFmt numFmtId="169" formatCode="d\-mmm\-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165" fontId="3" fillId="0" borderId="0" xfId="0" applyNumberFormat="1" applyFont="1" applyFill="1" applyBorder="1" applyAlignment="1">
      <alignment wrapText="1"/>
    </xf>
    <xf numFmtId="165" fontId="3" fillId="0" borderId="0" xfId="0" applyNumberFormat="1" applyFont="1" applyFill="1" applyAlignment="1">
      <alignment wrapText="1"/>
    </xf>
    <xf numFmtId="165" fontId="3" fillId="0" borderId="0" xfId="0" applyNumberFormat="1" applyFont="1" applyAlignment="1">
      <alignment wrapText="1"/>
    </xf>
    <xf numFmtId="165" fontId="3" fillId="0" borderId="0" xfId="1" applyNumberFormat="1" applyFont="1" applyFill="1" applyAlignment="1">
      <alignment wrapText="1"/>
    </xf>
    <xf numFmtId="164" fontId="3" fillId="0" borderId="0" xfId="0" applyNumberFormat="1" applyFont="1" applyFill="1" applyAlignment="1">
      <alignment horizontal="left" wrapText="1"/>
    </xf>
    <xf numFmtId="165" fontId="3" fillId="0" borderId="0" xfId="0" applyNumberFormat="1" applyFont="1" applyFill="1" applyAlignment="1">
      <alignment horizontal="left" wrapText="1"/>
    </xf>
    <xf numFmtId="9" fontId="3" fillId="0" borderId="3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left" wrapText="1"/>
    </xf>
    <xf numFmtId="165" fontId="3" fillId="0" borderId="0" xfId="1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 vertical="center" wrapText="1"/>
    </xf>
    <xf numFmtId="9" fontId="2" fillId="0" borderId="2" xfId="1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vertical="center" wrapText="1"/>
    </xf>
    <xf numFmtId="165" fontId="3" fillId="2" borderId="2" xfId="0" applyNumberFormat="1" applyFont="1" applyFill="1" applyBorder="1" applyAlignment="1">
      <alignment vertical="center" wrapText="1"/>
    </xf>
    <xf numFmtId="165" fontId="3" fillId="0" borderId="0" xfId="0" applyNumberFormat="1" applyFont="1" applyFill="1" applyAlignment="1">
      <alignment vertical="center" wrapText="1"/>
    </xf>
    <xf numFmtId="165" fontId="3" fillId="0" borderId="0" xfId="0" applyNumberFormat="1" applyFont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2" xfId="0" applyNumberFormat="1" applyFont="1" applyBorder="1" applyAlignment="1">
      <alignment horizontal="left" vertical="center" wrapText="1"/>
    </xf>
    <xf numFmtId="165" fontId="3" fillId="0" borderId="3" xfId="0" applyNumberFormat="1" applyFont="1" applyFill="1" applyBorder="1" applyAlignment="1">
      <alignment horizontal="left" vertical="center" wrapText="1"/>
    </xf>
    <xf numFmtId="165" fontId="3" fillId="0" borderId="3" xfId="0" applyNumberFormat="1" applyFont="1" applyFill="1" applyBorder="1" applyAlignment="1">
      <alignment vertical="center" wrapText="1"/>
    </xf>
    <xf numFmtId="164" fontId="2" fillId="0" borderId="3" xfId="0" applyNumberFormat="1" applyFont="1" applyFill="1" applyBorder="1" applyAlignment="1">
      <alignment horizontal="left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wrapText="1"/>
    </xf>
    <xf numFmtId="165" fontId="3" fillId="0" borderId="0" xfId="0" applyNumberFormat="1" applyFont="1" applyFill="1" applyAlignment="1">
      <alignment horizontal="center" wrapText="1"/>
    </xf>
    <xf numFmtId="167" fontId="3" fillId="0" borderId="2" xfId="0" applyNumberFormat="1" applyFont="1" applyFill="1" applyBorder="1" applyAlignment="1">
      <alignment vertical="center" wrapText="1"/>
    </xf>
    <xf numFmtId="167" fontId="3" fillId="0" borderId="2" xfId="0" applyNumberFormat="1" applyFont="1" applyBorder="1" applyAlignment="1">
      <alignment vertical="center" wrapText="1"/>
    </xf>
    <xf numFmtId="167" fontId="3" fillId="0" borderId="3" xfId="0" applyNumberFormat="1" applyFont="1" applyFill="1" applyBorder="1" applyAlignment="1">
      <alignment horizontal="left" vertical="center" wrapText="1"/>
    </xf>
    <xf numFmtId="9" fontId="3" fillId="0" borderId="2" xfId="1" applyNumberFormat="1" applyFont="1" applyFill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9" fontId="3" fillId="0" borderId="3" xfId="0" applyNumberFormat="1" applyFont="1" applyFill="1" applyBorder="1" applyAlignment="1">
      <alignment horizontal="center" vertical="center" wrapText="1"/>
    </xf>
    <xf numFmtId="9" fontId="3" fillId="0" borderId="0" xfId="1" applyNumberFormat="1" applyFont="1" applyFill="1" applyBorder="1" applyAlignment="1">
      <alignment horizontal="center" wrapText="1"/>
    </xf>
    <xf numFmtId="9" fontId="3" fillId="0" borderId="0" xfId="1" applyNumberFormat="1" applyFont="1" applyFill="1" applyAlignment="1">
      <alignment horizontal="center" wrapText="1"/>
    </xf>
    <xf numFmtId="167" fontId="3" fillId="0" borderId="2" xfId="1" applyNumberFormat="1" applyFont="1" applyFill="1" applyBorder="1" applyAlignment="1">
      <alignment vertical="center" wrapText="1"/>
    </xf>
    <xf numFmtId="167" fontId="3" fillId="0" borderId="3" xfId="0" applyNumberFormat="1" applyFont="1" applyFill="1" applyBorder="1" applyAlignment="1">
      <alignment vertical="center" wrapText="1"/>
    </xf>
    <xf numFmtId="9" fontId="2" fillId="0" borderId="2" xfId="1" applyFont="1" applyFill="1" applyBorder="1" applyAlignment="1">
      <alignment horizontal="center" vertical="center" wrapText="1"/>
    </xf>
    <xf numFmtId="9" fontId="3" fillId="0" borderId="2" xfId="1" applyFont="1" applyFill="1" applyBorder="1" applyAlignment="1">
      <alignment horizontal="center" vertical="center" wrapText="1"/>
    </xf>
    <xf numFmtId="9" fontId="3" fillId="0" borderId="2" xfId="1" applyFont="1" applyBorder="1" applyAlignment="1">
      <alignment horizontal="center" vertical="center" wrapText="1"/>
    </xf>
    <xf numFmtId="9" fontId="3" fillId="0" borderId="3" xfId="1" applyFont="1" applyFill="1" applyBorder="1" applyAlignment="1">
      <alignment horizontal="center" vertical="center" wrapText="1"/>
    </xf>
    <xf numFmtId="9" fontId="3" fillId="0" borderId="0" xfId="1" applyFont="1" applyFill="1" applyBorder="1" applyAlignment="1">
      <alignment horizontal="center" wrapText="1"/>
    </xf>
    <xf numFmtId="9" fontId="3" fillId="0" borderId="0" xfId="1" applyFont="1" applyFill="1" applyAlignment="1">
      <alignment horizontal="center" wrapText="1"/>
    </xf>
    <xf numFmtId="0" fontId="0" fillId="0" borderId="0" xfId="0" applyFont="1" applyFill="1"/>
    <xf numFmtId="9" fontId="3" fillId="0" borderId="2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Alignment="1">
      <alignment horizontal="center" wrapText="1"/>
    </xf>
    <xf numFmtId="165" fontId="3" fillId="0" borderId="2" xfId="0" applyNumberFormat="1" applyFont="1" applyFill="1" applyBorder="1" applyAlignment="1">
      <alignment horizontal="left" vertical="center" wrapText="1"/>
    </xf>
    <xf numFmtId="165" fontId="3" fillId="0" borderId="2" xfId="0" quotePrefix="1" applyNumberFormat="1" applyFont="1" applyBorder="1" applyAlignment="1">
      <alignment vertical="center" wrapText="1"/>
    </xf>
    <xf numFmtId="169" fontId="6" fillId="0" borderId="4" xfId="3" applyNumberFormat="1" applyFont="1" applyFill="1" applyBorder="1" applyAlignment="1">
      <alignment vertical="center"/>
    </xf>
  </cellXfs>
  <cellStyles count="4">
    <cellStyle name="Comma 2" xfId="2"/>
    <cellStyle name="Normal" xfId="0" builtinId="0"/>
    <cellStyle name="Normal 2" xfId="3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"/>
  <sheetViews>
    <sheetView tabSelected="1" view="pageBreakPreview" topLeftCell="I1" zoomScaleSheetLayoutView="100" workbookViewId="0">
      <selection activeCell="L4" sqref="L4"/>
    </sheetView>
  </sheetViews>
  <sheetFormatPr defaultColWidth="9.109375" defaultRowHeight="35.1" customHeight="1" x14ac:dyDescent="0.3"/>
  <cols>
    <col min="1" max="1" width="3.88671875" style="5" bestFit="1" customWidth="1"/>
    <col min="2" max="2" width="9" style="6" customWidth="1"/>
    <col min="3" max="3" width="11.5546875" style="6" customWidth="1"/>
    <col min="4" max="4" width="18" style="6" customWidth="1"/>
    <col min="5" max="5" width="8.88671875" style="6" bestFit="1" customWidth="1"/>
    <col min="6" max="6" width="10.5546875" style="6" customWidth="1"/>
    <col min="7" max="7" width="8.88671875" style="6" bestFit="1" customWidth="1"/>
    <col min="8" max="8" width="8.88671875" style="29" customWidth="1"/>
    <col min="9" max="9" width="11.109375" style="2" customWidth="1"/>
    <col min="10" max="10" width="13.109375" style="2" hidden="1" customWidth="1"/>
    <col min="11" max="11" width="0" style="2" hidden="1" customWidth="1"/>
    <col min="12" max="12" width="6.77734375" style="6" bestFit="1" customWidth="1"/>
    <col min="13" max="13" width="6.5546875" style="37" bestFit="1" customWidth="1"/>
    <col min="14" max="14" width="10.109375" style="4" customWidth="1"/>
    <col min="15" max="15" width="7.33203125" style="45" bestFit="1" customWidth="1"/>
    <col min="16" max="16" width="9.6640625" style="4" customWidth="1"/>
    <col min="17" max="17" width="6.44140625" style="37" customWidth="1"/>
    <col min="18" max="18" width="8.33203125" style="4" customWidth="1"/>
    <col min="19" max="19" width="8.109375" style="48" customWidth="1"/>
    <col min="20" max="20" width="9.33203125" style="2" bestFit="1" customWidth="1"/>
    <col min="21" max="21" width="10.33203125" style="2" customWidth="1"/>
    <col min="22" max="22" width="10.33203125" style="2" bestFit="1" customWidth="1"/>
    <col min="23" max="24" width="9.77734375" style="2" bestFit="1" customWidth="1"/>
    <col min="25" max="25" width="11.5546875" style="2" customWidth="1"/>
    <col min="26" max="26" width="9.33203125" style="2" bestFit="1" customWidth="1"/>
    <col min="27" max="27" width="21" style="2" customWidth="1"/>
    <col min="28" max="16384" width="9.109375" style="2"/>
  </cols>
  <sheetData>
    <row r="1" spans="1:27" s="46" customFormat="1" ht="37.799999999999997" customHeight="1" x14ac:dyDescent="0.3">
      <c r="A1" s="11" t="s">
        <v>35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7" s="13" customFormat="1" ht="54" customHeight="1" x14ac:dyDescent="0.3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4" t="s">
        <v>6</v>
      </c>
      <c r="H2" s="13" t="s">
        <v>7</v>
      </c>
      <c r="I2" s="13" t="s">
        <v>8</v>
      </c>
      <c r="J2" s="13" t="s">
        <v>9</v>
      </c>
      <c r="L2" s="13" t="s">
        <v>40</v>
      </c>
      <c r="M2" s="15" t="s">
        <v>10</v>
      </c>
      <c r="N2" s="14" t="s">
        <v>11</v>
      </c>
      <c r="O2" s="40" t="s">
        <v>41</v>
      </c>
      <c r="P2" s="14" t="s">
        <v>12</v>
      </c>
      <c r="Q2" s="15" t="s">
        <v>42</v>
      </c>
      <c r="R2" s="14" t="s">
        <v>13</v>
      </c>
      <c r="S2" s="15" t="s">
        <v>43</v>
      </c>
      <c r="T2" s="14" t="s">
        <v>14</v>
      </c>
      <c r="U2" s="13" t="s">
        <v>44</v>
      </c>
      <c r="V2" s="13" t="s">
        <v>15</v>
      </c>
      <c r="W2" s="13" t="s">
        <v>16</v>
      </c>
      <c r="X2" s="13" t="s">
        <v>17</v>
      </c>
    </row>
    <row r="3" spans="1:27" s="20" customFormat="1" ht="76.8" customHeight="1" x14ac:dyDescent="0.3">
      <c r="A3" s="16">
        <v>20</v>
      </c>
      <c r="B3" s="17" t="s">
        <v>23</v>
      </c>
      <c r="C3" s="49" t="s">
        <v>18</v>
      </c>
      <c r="D3" s="17" t="s">
        <v>45</v>
      </c>
      <c r="E3" s="51">
        <v>41250</v>
      </c>
      <c r="F3" s="17" t="s">
        <v>19</v>
      </c>
      <c r="G3" s="51">
        <v>41250</v>
      </c>
      <c r="H3" s="26" t="s">
        <v>26</v>
      </c>
      <c r="I3" s="30">
        <v>221732.5</v>
      </c>
      <c r="J3" s="18">
        <v>252775.05</v>
      </c>
      <c r="K3" s="17"/>
      <c r="L3" s="17" t="s">
        <v>47</v>
      </c>
      <c r="M3" s="33">
        <v>1</v>
      </c>
      <c r="N3" s="38">
        <f>I3*M3</f>
        <v>221732.5</v>
      </c>
      <c r="O3" s="41">
        <v>1</v>
      </c>
      <c r="P3" s="38">
        <f>I3*O3</f>
        <v>221732.5</v>
      </c>
      <c r="Q3" s="33">
        <v>0</v>
      </c>
      <c r="R3" s="38">
        <f>I3*Q3</f>
        <v>0</v>
      </c>
      <c r="S3" s="33">
        <v>0</v>
      </c>
      <c r="T3" s="38">
        <f>I3*S3</f>
        <v>0</v>
      </c>
      <c r="U3" s="17" t="s">
        <v>21</v>
      </c>
      <c r="V3" s="17">
        <v>0</v>
      </c>
      <c r="W3" s="30">
        <f>I3</f>
        <v>221732.5</v>
      </c>
      <c r="X3" s="30">
        <v>0</v>
      </c>
      <c r="Y3" s="17"/>
      <c r="Z3" s="17"/>
      <c r="AA3" s="19"/>
    </row>
    <row r="4" spans="1:27" s="20" customFormat="1" ht="72" customHeight="1" x14ac:dyDescent="0.3">
      <c r="A4" s="16">
        <v>21</v>
      </c>
      <c r="B4" s="21" t="s">
        <v>24</v>
      </c>
      <c r="C4" s="22" t="s">
        <v>36</v>
      </c>
      <c r="D4" s="21" t="s">
        <v>38</v>
      </c>
      <c r="E4" s="51">
        <v>41172</v>
      </c>
      <c r="F4" s="50" t="s">
        <v>46</v>
      </c>
      <c r="G4" s="51">
        <v>41172</v>
      </c>
      <c r="H4" s="27" t="s">
        <v>28</v>
      </c>
      <c r="I4" s="31">
        <v>1002257</v>
      </c>
      <c r="J4" s="21">
        <v>1142572.98</v>
      </c>
      <c r="K4" s="21" t="s">
        <v>27</v>
      </c>
      <c r="L4" s="21" t="s">
        <v>20</v>
      </c>
      <c r="M4" s="34">
        <v>0.51</v>
      </c>
      <c r="N4" s="38">
        <f>I4*M4</f>
        <v>511151.07</v>
      </c>
      <c r="O4" s="42">
        <v>0</v>
      </c>
      <c r="P4" s="38">
        <f>I4*O4</f>
        <v>0</v>
      </c>
      <c r="Q4" s="34">
        <v>0</v>
      </c>
      <c r="R4" s="38">
        <f>I4*Q4</f>
        <v>0</v>
      </c>
      <c r="S4" s="47">
        <v>0</v>
      </c>
      <c r="T4" s="38">
        <f>I4*S4</f>
        <v>0</v>
      </c>
      <c r="U4" s="17" t="s">
        <v>29</v>
      </c>
      <c r="V4" s="17">
        <v>0</v>
      </c>
      <c r="W4" s="30">
        <v>0</v>
      </c>
      <c r="X4" s="30">
        <f>I4</f>
        <v>1002257</v>
      </c>
      <c r="Y4" s="21"/>
      <c r="Z4" s="21"/>
    </row>
    <row r="5" spans="1:27" s="20" customFormat="1" ht="65.400000000000006" customHeight="1" thickBot="1" x14ac:dyDescent="0.35">
      <c r="A5" s="16">
        <v>22</v>
      </c>
      <c r="B5" s="21" t="s">
        <v>30</v>
      </c>
      <c r="C5" s="22" t="s">
        <v>31</v>
      </c>
      <c r="D5" s="21" t="s">
        <v>39</v>
      </c>
      <c r="E5" s="51">
        <v>41178</v>
      </c>
      <c r="F5" s="21" t="s">
        <v>32</v>
      </c>
      <c r="G5" s="51">
        <v>41178</v>
      </c>
      <c r="H5" s="27" t="s">
        <v>33</v>
      </c>
      <c r="I5" s="31">
        <f>J5*100/114</f>
        <v>1164180</v>
      </c>
      <c r="J5" s="21">
        <v>1327165.2</v>
      </c>
      <c r="K5" s="21" t="s">
        <v>34</v>
      </c>
      <c r="L5" s="21" t="s">
        <v>22</v>
      </c>
      <c r="M5" s="34">
        <v>0</v>
      </c>
      <c r="N5" s="38">
        <f>I5*M5</f>
        <v>0</v>
      </c>
      <c r="O5" s="41">
        <v>0</v>
      </c>
      <c r="P5" s="38">
        <f>I5*O5</f>
        <v>0</v>
      </c>
      <c r="Q5" s="33">
        <v>0</v>
      </c>
      <c r="R5" s="38">
        <f>I5*Q5</f>
        <v>0</v>
      </c>
      <c r="S5" s="33">
        <v>0</v>
      </c>
      <c r="T5" s="38">
        <f>I5*S5</f>
        <v>0</v>
      </c>
      <c r="U5" s="17" t="s">
        <v>25</v>
      </c>
      <c r="V5" s="17">
        <v>0</v>
      </c>
      <c r="W5" s="30">
        <f>I5</f>
        <v>1164180</v>
      </c>
      <c r="X5" s="30">
        <v>0</v>
      </c>
      <c r="Y5" s="21"/>
      <c r="Z5" s="21"/>
    </row>
    <row r="6" spans="1:27" s="20" customFormat="1" ht="35.1" customHeight="1" thickBot="1" x14ac:dyDescent="0.35">
      <c r="A6" s="25" t="s">
        <v>37</v>
      </c>
      <c r="B6" s="25"/>
      <c r="C6" s="25"/>
      <c r="D6" s="25"/>
      <c r="E6" s="25"/>
      <c r="F6" s="25"/>
      <c r="G6" s="25"/>
      <c r="H6" s="25"/>
      <c r="I6" s="32">
        <f>SUM(I3:I5)</f>
        <v>2388169.5</v>
      </c>
      <c r="J6" s="23">
        <f>SUM(J3:J5)</f>
        <v>2722513.23</v>
      </c>
      <c r="K6" s="23">
        <f>SUM(K3:K5)</f>
        <v>0</v>
      </c>
      <c r="L6" s="23">
        <f>SUM(L3:L5)</f>
        <v>0</v>
      </c>
      <c r="M6" s="35">
        <f>N6/I6</f>
        <v>0.30688088512980344</v>
      </c>
      <c r="N6" s="39">
        <f>SUM(N3:N5)</f>
        <v>732883.57000000007</v>
      </c>
      <c r="O6" s="43">
        <f>P6/I6</f>
        <v>9.2846215480098873E-2</v>
      </c>
      <c r="P6" s="39">
        <f>SUM(P3:P5)</f>
        <v>221732.5</v>
      </c>
      <c r="Q6" s="35">
        <f>R6/I6</f>
        <v>0</v>
      </c>
      <c r="R6" s="39">
        <f>SUM(R3:R5)</f>
        <v>0</v>
      </c>
      <c r="S6" s="35">
        <f>T6/I6</f>
        <v>0</v>
      </c>
      <c r="T6" s="39">
        <f>SUM(T3:T5)</f>
        <v>0</v>
      </c>
      <c r="U6" s="24"/>
      <c r="V6" s="24">
        <f>SUM(V3:V5)</f>
        <v>0</v>
      </c>
      <c r="W6" s="39">
        <f>SUM(W3:W5)</f>
        <v>1385912.5</v>
      </c>
      <c r="X6" s="39">
        <f>SUM(X3:X5)</f>
        <v>1002257</v>
      </c>
    </row>
    <row r="7" spans="1:27" s="3" customFormat="1" ht="35.1" customHeight="1" thickBot="1" x14ac:dyDescent="0.35">
      <c r="A7" s="8"/>
      <c r="B7" s="9"/>
      <c r="C7" s="9"/>
      <c r="D7" s="9"/>
      <c r="E7" s="9"/>
      <c r="F7" s="9"/>
      <c r="G7" s="9"/>
      <c r="H7" s="28"/>
      <c r="I7" s="9"/>
      <c r="J7" s="9"/>
      <c r="K7" s="9"/>
      <c r="L7" s="9"/>
      <c r="M7" s="36"/>
      <c r="N7" s="10"/>
      <c r="O7" s="44"/>
      <c r="P7" s="10"/>
      <c r="Q7" s="36"/>
      <c r="R7" s="10"/>
      <c r="S7" s="36"/>
      <c r="T7" s="10"/>
      <c r="U7" s="1"/>
      <c r="V7" s="7">
        <f>V6/I6</f>
        <v>0</v>
      </c>
      <c r="W7" s="7">
        <f>W6/I6</f>
        <v>0.58032417715744211</v>
      </c>
      <c r="X7" s="7">
        <f>X6/I6</f>
        <v>0.41967582284255789</v>
      </c>
    </row>
  </sheetData>
  <mergeCells count="2">
    <mergeCell ref="A6:H6"/>
    <mergeCell ref="A1:T1"/>
  </mergeCells>
  <pageMargins left="0.33" right="0.28000000000000003" top="0.75" bottom="0.75" header="0.3" footer="0.3"/>
  <pageSetup paperSize="9" scale="69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Annexure A2</vt:lpstr>
      <vt:lpstr>'Annexure A2'!Print_Area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kmakgobela</dc:creator>
  <cp:lastModifiedBy>Nadine Laubscher</cp:lastModifiedBy>
  <cp:lastPrinted>2012-11-12T07:34:37Z</cp:lastPrinted>
  <dcterms:created xsi:type="dcterms:W3CDTF">2012-11-05T12:49:19Z</dcterms:created>
  <dcterms:modified xsi:type="dcterms:W3CDTF">2012-11-12T07:34:43Z</dcterms:modified>
</cp:coreProperties>
</file>